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\Documents\My Working Documents\Charts and Stuff\"/>
    </mc:Choice>
  </mc:AlternateContent>
  <bookViews>
    <workbookView xWindow="930" yWindow="120" windowWidth="1615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15" i="1" l="1"/>
  <c r="I71" i="1" l="1"/>
  <c r="J61" i="1"/>
  <c r="K15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J62" i="1" l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H16" i="1"/>
  <c r="J80" i="1" l="1"/>
  <c r="J91" i="1" s="1"/>
  <c r="I16" i="1"/>
  <c r="K16" i="1" s="1"/>
  <c r="H17" i="1" s="1"/>
  <c r="L16" i="1" l="1"/>
  <c r="I17" i="1"/>
  <c r="K17" i="1" s="1"/>
  <c r="H18" i="1" s="1"/>
  <c r="L17" i="1" l="1"/>
  <c r="I18" i="1"/>
  <c r="K18" i="1" s="1"/>
  <c r="H19" i="1" s="1"/>
  <c r="L18" i="1" l="1"/>
  <c r="I19" i="1"/>
  <c r="K19" i="1" s="1"/>
  <c r="H20" i="1" s="1"/>
  <c r="L19" i="1" l="1"/>
  <c r="I20" i="1"/>
  <c r="K20" i="1" s="1"/>
  <c r="H21" i="1" s="1"/>
  <c r="L20" i="1" l="1"/>
  <c r="I21" i="1"/>
  <c r="K21" i="1" s="1"/>
  <c r="H22" i="1" s="1"/>
  <c r="L21" i="1" l="1"/>
  <c r="I22" i="1"/>
  <c r="K22" i="1" s="1"/>
  <c r="H23" i="1" s="1"/>
  <c r="L22" i="1" l="1"/>
  <c r="I23" i="1"/>
  <c r="K23" i="1" s="1"/>
  <c r="H24" i="1" s="1"/>
  <c r="L23" i="1" l="1"/>
  <c r="I24" i="1"/>
  <c r="K24" i="1" s="1"/>
  <c r="H25" i="1" s="1"/>
  <c r="L24" i="1" l="1"/>
  <c r="I25" i="1"/>
  <c r="K25" i="1" s="1"/>
  <c r="H26" i="1" s="1"/>
  <c r="L25" i="1" l="1"/>
  <c r="I26" i="1"/>
  <c r="K26" i="1" s="1"/>
  <c r="H27" i="1" s="1"/>
  <c r="L26" i="1" l="1"/>
  <c r="I27" i="1"/>
  <c r="K27" i="1" s="1"/>
  <c r="H28" i="1" s="1"/>
  <c r="L27" i="1" l="1"/>
  <c r="I28" i="1"/>
  <c r="K28" i="1" s="1"/>
  <c r="H29" i="1" s="1"/>
  <c r="L28" i="1" l="1"/>
  <c r="I29" i="1"/>
  <c r="K29" i="1" s="1"/>
  <c r="H30" i="1" s="1"/>
  <c r="L29" i="1" l="1"/>
  <c r="I30" i="1"/>
  <c r="K30" i="1" s="1"/>
  <c r="H31" i="1" s="1"/>
  <c r="L30" i="1" l="1"/>
  <c r="I31" i="1"/>
  <c r="K31" i="1" s="1"/>
  <c r="H32" i="1" s="1"/>
  <c r="L31" i="1" l="1"/>
  <c r="I32" i="1"/>
  <c r="K32" i="1" s="1"/>
  <c r="H33" i="1" s="1"/>
  <c r="L32" i="1" l="1"/>
  <c r="I33" i="1"/>
  <c r="K33" i="1" s="1"/>
  <c r="H34" i="1" s="1"/>
  <c r="L33" i="1" l="1"/>
  <c r="I34" i="1"/>
  <c r="K34" i="1" s="1"/>
  <c r="H35" i="1" s="1"/>
  <c r="L34" i="1" l="1"/>
  <c r="I35" i="1"/>
  <c r="K35" i="1" s="1"/>
  <c r="H36" i="1" s="1"/>
  <c r="L35" i="1" l="1"/>
  <c r="I36" i="1"/>
  <c r="K36" i="1" s="1"/>
  <c r="H37" i="1" s="1"/>
  <c r="L36" i="1" l="1"/>
  <c r="I37" i="1"/>
  <c r="K37" i="1" s="1"/>
  <c r="H38" i="1" s="1"/>
  <c r="L37" i="1" l="1"/>
  <c r="I38" i="1"/>
  <c r="K38" i="1" s="1"/>
  <c r="H39" i="1" s="1"/>
  <c r="L38" i="1" l="1"/>
  <c r="I39" i="1"/>
  <c r="K39" i="1" s="1"/>
  <c r="H40" i="1" s="1"/>
  <c r="L39" i="1" l="1"/>
  <c r="I40" i="1"/>
  <c r="K40" i="1" s="1"/>
  <c r="H41" i="1" s="1"/>
  <c r="L40" i="1" l="1"/>
  <c r="I41" i="1"/>
  <c r="K41" i="1" s="1"/>
  <c r="H42" i="1" s="1"/>
  <c r="L41" i="1" l="1"/>
  <c r="I42" i="1"/>
  <c r="K42" i="1" s="1"/>
  <c r="H43" i="1" s="1"/>
  <c r="L42" i="1" l="1"/>
  <c r="I43" i="1"/>
  <c r="K43" i="1" s="1"/>
  <c r="H44" i="1" s="1"/>
  <c r="L43" i="1" l="1"/>
  <c r="I44" i="1"/>
  <c r="K44" i="1" s="1"/>
  <c r="H45" i="1" s="1"/>
  <c r="L44" i="1" l="1"/>
  <c r="I45" i="1"/>
  <c r="K45" i="1" s="1"/>
  <c r="H46" i="1" s="1"/>
  <c r="L45" i="1" l="1"/>
  <c r="I46" i="1"/>
  <c r="K46" i="1" s="1"/>
  <c r="H47" i="1" s="1"/>
  <c r="L46" i="1" l="1"/>
  <c r="I47" i="1"/>
  <c r="K47" i="1" s="1"/>
  <c r="H48" i="1" s="1"/>
  <c r="L47" i="1" l="1"/>
  <c r="I48" i="1"/>
  <c r="K48" i="1" s="1"/>
  <c r="H49" i="1" s="1"/>
  <c r="L48" i="1" l="1"/>
  <c r="I49" i="1"/>
  <c r="K49" i="1" s="1"/>
  <c r="H50" i="1" s="1"/>
  <c r="L49" i="1" l="1"/>
  <c r="I50" i="1"/>
  <c r="K50" i="1" s="1"/>
  <c r="H51" i="1" s="1"/>
  <c r="L50" i="1" l="1"/>
  <c r="I51" i="1"/>
  <c r="K51" i="1" s="1"/>
  <c r="H52" i="1" s="1"/>
  <c r="L51" i="1" l="1"/>
  <c r="I52" i="1"/>
  <c r="K52" i="1" s="1"/>
  <c r="H53" i="1" s="1"/>
  <c r="L52" i="1" l="1"/>
  <c r="I53" i="1"/>
  <c r="K53" i="1" s="1"/>
  <c r="H54" i="1" s="1"/>
  <c r="L53" i="1" l="1"/>
  <c r="I54" i="1"/>
  <c r="K54" i="1" s="1"/>
  <c r="H55" i="1" s="1"/>
  <c r="L54" i="1" l="1"/>
  <c r="I55" i="1"/>
  <c r="K55" i="1" s="1"/>
  <c r="H56" i="1" s="1"/>
  <c r="L55" i="1" l="1"/>
  <c r="I56" i="1"/>
  <c r="K56" i="1" s="1"/>
  <c r="H57" i="1" s="1"/>
  <c r="L56" i="1" l="1"/>
  <c r="I57" i="1"/>
  <c r="K57" i="1" s="1"/>
  <c r="H58" i="1" s="1"/>
  <c r="L57" i="1" l="1"/>
  <c r="I58" i="1"/>
  <c r="K58" i="1" s="1"/>
  <c r="H59" i="1" s="1"/>
  <c r="L58" i="1" l="1"/>
  <c r="I59" i="1"/>
  <c r="K59" i="1" s="1"/>
  <c r="H60" i="1" s="1"/>
  <c r="L59" i="1" l="1"/>
  <c r="I60" i="1"/>
  <c r="K60" i="1" l="1"/>
  <c r="H61" i="1" s="1"/>
  <c r="L60" i="1"/>
  <c r="I61" i="1"/>
  <c r="K61" i="1" s="1"/>
  <c r="H62" i="1" s="1"/>
  <c r="L61" i="1" l="1"/>
  <c r="I62" i="1"/>
  <c r="K62" i="1" s="1"/>
  <c r="H63" i="1" s="1"/>
  <c r="L62" i="1" l="1"/>
  <c r="I63" i="1"/>
  <c r="K63" i="1" s="1"/>
  <c r="H64" i="1" s="1"/>
  <c r="L63" i="1" l="1"/>
  <c r="I64" i="1"/>
  <c r="K64" i="1" s="1"/>
  <c r="H65" i="1" s="1"/>
  <c r="L64" i="1" l="1"/>
  <c r="I65" i="1"/>
  <c r="K65" i="1" s="1"/>
  <c r="H66" i="1" s="1"/>
  <c r="L65" i="1" l="1"/>
  <c r="I66" i="1"/>
  <c r="K66" i="1" s="1"/>
  <c r="H67" i="1" s="1"/>
  <c r="L66" i="1" l="1"/>
  <c r="I67" i="1"/>
  <c r="K67" i="1" s="1"/>
  <c r="H68" i="1" s="1"/>
  <c r="L67" i="1" l="1"/>
  <c r="I68" i="1"/>
  <c r="K68" i="1" s="1"/>
  <c r="H69" i="1" s="1"/>
  <c r="L68" i="1" l="1"/>
  <c r="I69" i="1"/>
  <c r="K69" i="1" s="1"/>
  <c r="H70" i="1" s="1"/>
  <c r="L69" i="1" l="1"/>
  <c r="I70" i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L70" i="1" l="1"/>
</calcChain>
</file>

<file path=xl/sharedStrings.xml><?xml version="1.0" encoding="utf-8"?>
<sst xmlns="http://schemas.openxmlformats.org/spreadsheetml/2006/main" count="28" uniqueCount="27">
  <si>
    <t>SSI %</t>
  </si>
  <si>
    <t>PR</t>
  </si>
  <si>
    <t>AY</t>
  </si>
  <si>
    <t>Summary</t>
  </si>
  <si>
    <t>If less time is worked, or less is made while working, the ratio of benefits to contributions will increase</t>
  </si>
  <si>
    <t>Benefit</t>
  </si>
  <si>
    <t>Total Benefit</t>
  </si>
  <si>
    <t>If inflation is ever greater than about 3 or 4 percent, these “deficits” will increase.</t>
  </si>
  <si>
    <t>Year</t>
  </si>
  <si>
    <t>Income</t>
  </si>
  <si>
    <t>Tax Base</t>
  </si>
  <si>
    <t>Int.</t>
  </si>
  <si>
    <t>Principal
K(-1) + E</t>
  </si>
  <si>
    <t>Age 75</t>
  </si>
  <si>
    <t>Age 85</t>
  </si>
  <si>
    <t>Age 95</t>
  </si>
  <si>
    <t>Age 75, 10 years of retirement benefits basically "use up" all "contribtions" plus interest=$216,000</t>
  </si>
  <si>
    <t>Age 95, 30 years retirement benefits total about $1,000,000, or 4½ times what was put in, plus interest</t>
  </si>
  <si>
    <t>Age 65, Retire with a salary of $50,000, about $175,000 total "contributions plus interest”</t>
  </si>
  <si>
    <t>Age 85, 20 years of retirement benefits total about $525,000, 2½ times total "contributions" plus interest</t>
  </si>
  <si>
    <t xml:space="preserve">Age 22, Start work at salary of $2600, work 43 years, paying full social security contributions each year </t>
  </si>
  <si>
    <r>
      <rPr>
        <b/>
        <sz val="11"/>
        <color theme="1"/>
        <rFont val="Calibri"/>
        <family val="2"/>
        <scheme val="minor"/>
      </rPr>
      <t>PR</t>
    </r>
    <r>
      <rPr>
        <b/>
        <sz val="10"/>
        <color theme="1"/>
        <rFont val="Calibri"/>
        <family val="2"/>
        <scheme val="minor"/>
      </rPr>
      <t xml:space="preserve"> =</t>
    </r>
    <r>
      <rPr>
        <sz val="10"/>
        <color theme="1"/>
        <rFont val="Calibri"/>
        <family val="2"/>
        <scheme val="minor"/>
      </rPr>
      <t xml:space="preserve"> Prime Rate, %;  </t>
    </r>
    <r>
      <rPr>
        <b/>
        <sz val="11"/>
        <color theme="1"/>
        <rFont val="Calibri"/>
        <family val="2"/>
        <scheme val="minor"/>
      </rPr>
      <t>AY</t>
    </r>
    <r>
      <rPr>
        <sz val="10"/>
        <color theme="1"/>
        <rFont val="Calibri"/>
        <family val="2"/>
        <scheme val="minor"/>
      </rPr>
      <t xml:space="preserve"> = yield on account, %</t>
    </r>
  </si>
  <si>
    <t>Current
Account
Balance
H + I - J</t>
  </si>
  <si>
    <t>Tax</t>
  </si>
  <si>
    <t>Total
Contributions
plus
Interest</t>
  </si>
  <si>
    <t xml:space="preserve">     Typical Middle Class Baby Boomer's</t>
  </si>
  <si>
    <t xml:space="preserve">       Social Security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</si>
</sst>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 style="thin">
        <color indexed="64"/>
      </top>
      <bottom/>
      <diagonal/>
    </border>
    <border>
      <left/>
      <right style="medium">
        <color theme="2" tint="-0.499984740745262"/>
      </right>
      <top style="thin">
        <color indexed="64"/>
      </top>
      <bottom/>
      <diagonal/>
    </border>
    <border>
      <left style="medium">
        <color theme="2" tint="-0.499984740745262"/>
      </left>
      <right/>
      <top/>
      <bottom style="thin">
        <color indexed="64"/>
      </bottom>
      <diagonal/>
    </border>
    <border>
      <left/>
      <right style="medium">
        <color theme="2" tint="-0.499984740745262"/>
      </right>
      <top/>
      <bottom style="thin">
        <color indexed="64"/>
      </bottom>
      <diagonal/>
    </border>
    <border>
      <left style="medium">
        <color theme="2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2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4" fillId="0" borderId="16" xfId="0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view="pageBreakPreview" zoomScale="106" zoomScaleNormal="100" zoomScaleSheetLayoutView="106" workbookViewId="0">
      <selection activeCell="J2" sqref="J2"/>
    </sheetView>
  </sheetViews>
  <sheetFormatPr defaultRowHeight="15" x14ac:dyDescent="0.25"/>
  <cols>
    <col min="1" max="1" width="6" style="4" customWidth="1"/>
    <col min="2" max="2" width="7.140625" style="4" customWidth="1"/>
    <col min="3" max="3" width="5.42578125" style="4" customWidth="1"/>
    <col min="4" max="4" width="8.5703125" style="4" customWidth="1"/>
    <col min="5" max="5" width="5.5703125" style="4" customWidth="1"/>
    <col min="6" max="6" width="3.5703125" style="4" customWidth="1"/>
    <col min="7" max="7" width="3.28515625" style="4" customWidth="1"/>
    <col min="8" max="8" width="8.85546875" style="4" customWidth="1"/>
    <col min="9" max="9" width="5.5703125" style="4" customWidth="1"/>
    <col min="10" max="10" width="9.140625" style="4" customWidth="1"/>
    <col min="11" max="11" width="9.7109375" style="4" customWidth="1"/>
    <col min="12" max="12" width="14.5703125" style="4" customWidth="1"/>
    <col min="13" max="13" width="9.140625" style="16" customWidth="1"/>
  </cols>
  <sheetData>
    <row r="1" spans="1:16" ht="33.75" x14ac:dyDescent="0.5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6" ht="33.75" x14ac:dyDescent="0.5">
      <c r="A2" s="23"/>
      <c r="B2" s="8"/>
      <c r="C2" s="8"/>
      <c r="D2" s="8"/>
      <c r="E2" s="8"/>
      <c r="F2" s="24" t="s">
        <v>26</v>
      </c>
      <c r="G2" s="8"/>
      <c r="H2" s="8"/>
      <c r="I2" s="8"/>
      <c r="J2" s="8"/>
      <c r="K2" s="8"/>
      <c r="L2" s="25"/>
    </row>
    <row r="3" spans="1:16" ht="10.5" customHeight="1" x14ac:dyDescent="0.5">
      <c r="A3" s="26"/>
      <c r="B3" s="27"/>
      <c r="C3" s="27"/>
      <c r="D3" s="27"/>
      <c r="E3" s="27"/>
      <c r="F3" s="28"/>
      <c r="G3" s="27"/>
      <c r="H3" s="27"/>
      <c r="I3" s="27"/>
      <c r="J3" s="27"/>
      <c r="K3" s="27"/>
      <c r="L3" s="29"/>
    </row>
    <row r="4" spans="1:16" ht="26.25" customHeight="1" x14ac:dyDescent="0.25">
      <c r="A4" s="23"/>
      <c r="B4" s="8"/>
      <c r="C4" s="8"/>
      <c r="D4" s="8"/>
      <c r="E4" s="8"/>
      <c r="F4" s="30" t="s">
        <v>3</v>
      </c>
      <c r="G4" s="8"/>
      <c r="H4" s="8"/>
      <c r="I4" s="8"/>
      <c r="J4" s="8"/>
      <c r="K4" s="8"/>
      <c r="L4" s="25"/>
    </row>
    <row r="5" spans="1:16" ht="15.75" customHeight="1" x14ac:dyDescent="0.25">
      <c r="A5" s="31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32"/>
    </row>
    <row r="6" spans="1:16" s="12" customFormat="1" ht="15.75" customHeight="1" x14ac:dyDescent="0.25">
      <c r="A6" s="33" t="s">
        <v>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34"/>
      <c r="M6" s="17"/>
    </row>
    <row r="7" spans="1:16" s="12" customFormat="1" ht="15.75" customHeight="1" x14ac:dyDescent="0.25">
      <c r="A7" s="33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34"/>
      <c r="M7" s="17"/>
    </row>
    <row r="8" spans="1:16" s="12" customFormat="1" ht="15.75" customHeight="1" x14ac:dyDescent="0.25">
      <c r="A8" s="35" t="s">
        <v>19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36"/>
      <c r="M8" s="17"/>
    </row>
    <row r="9" spans="1:16" s="12" customFormat="1" ht="15" customHeight="1" x14ac:dyDescent="0.25">
      <c r="A9" s="35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36"/>
      <c r="M9" s="17"/>
    </row>
    <row r="10" spans="1:16" s="12" customFormat="1" ht="15.75" customHeight="1" x14ac:dyDescent="0.25">
      <c r="A10" s="37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38"/>
      <c r="M10" s="17"/>
    </row>
    <row r="11" spans="1:16" s="12" customFormat="1" ht="15.75" customHeight="1" x14ac:dyDescent="0.25">
      <c r="A11" s="39" t="s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40"/>
      <c r="M11" s="17"/>
    </row>
    <row r="12" spans="1:16" s="12" customFormat="1" x14ac:dyDescent="0.25">
      <c r="A12" s="37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38"/>
      <c r="M12" s="17"/>
    </row>
    <row r="13" spans="1:16" s="12" customFormat="1" x14ac:dyDescent="0.25">
      <c r="A13" s="41" t="s">
        <v>21</v>
      </c>
      <c r="B13" s="15"/>
      <c r="C13" s="15"/>
      <c r="D13" s="15"/>
      <c r="E13" s="15"/>
      <c r="F13" s="15"/>
      <c r="G13" s="13"/>
      <c r="H13" s="13"/>
      <c r="I13" s="13"/>
      <c r="J13" s="13"/>
      <c r="K13" s="13"/>
      <c r="L13" s="38"/>
      <c r="M13" s="17"/>
    </row>
    <row r="14" spans="1:16" ht="60" x14ac:dyDescent="0.25">
      <c r="A14" s="42" t="s">
        <v>8</v>
      </c>
      <c r="B14" s="6" t="s">
        <v>9</v>
      </c>
      <c r="C14" s="6" t="s">
        <v>0</v>
      </c>
      <c r="D14" s="6" t="s">
        <v>10</v>
      </c>
      <c r="E14" s="6" t="s">
        <v>23</v>
      </c>
      <c r="F14" s="6" t="s">
        <v>1</v>
      </c>
      <c r="G14" s="6" t="s">
        <v>2</v>
      </c>
      <c r="H14" s="7" t="s">
        <v>12</v>
      </c>
      <c r="I14" s="6" t="s">
        <v>11</v>
      </c>
      <c r="J14" s="6" t="s">
        <v>5</v>
      </c>
      <c r="K14" s="7" t="s">
        <v>22</v>
      </c>
      <c r="L14" s="43" t="s">
        <v>24</v>
      </c>
    </row>
    <row r="15" spans="1:16" x14ac:dyDescent="0.25">
      <c r="A15" s="44">
        <v>1968</v>
      </c>
      <c r="B15" s="45">
        <v>2600</v>
      </c>
      <c r="C15" s="45">
        <v>7.6</v>
      </c>
      <c r="D15" s="45">
        <v>7800</v>
      </c>
      <c r="E15" s="46">
        <f xml:space="preserve"> B15 * C15 /100</f>
        <v>197.6</v>
      </c>
      <c r="F15" s="45">
        <v>6</v>
      </c>
      <c r="G15" s="45">
        <v>3</v>
      </c>
      <c r="H15" s="47">
        <v>198</v>
      </c>
      <c r="I15" s="46">
        <v>5.9279999999999999</v>
      </c>
      <c r="J15" s="46"/>
      <c r="K15" s="48">
        <f t="shared" ref="K15:K46" si="0">H15+I15-J15</f>
        <v>203.928</v>
      </c>
      <c r="L15" s="49">
        <f xml:space="preserve"> H15 + I15</f>
        <v>203.928</v>
      </c>
      <c r="M15" s="18"/>
      <c r="N15" s="2"/>
      <c r="O15" s="2"/>
      <c r="P15" s="2"/>
    </row>
    <row r="16" spans="1:16" x14ac:dyDescent="0.25">
      <c r="A16" s="44">
        <v>1969</v>
      </c>
      <c r="B16" s="45">
        <v>2800</v>
      </c>
      <c r="C16" s="45">
        <v>8.4</v>
      </c>
      <c r="D16" s="45">
        <v>7800</v>
      </c>
      <c r="E16" s="46">
        <f t="shared" ref="E16:E59" si="1" xml:space="preserve"> B16 * C16 /100</f>
        <v>235.2</v>
      </c>
      <c r="F16" s="45">
        <v>7</v>
      </c>
      <c r="G16" s="45">
        <v>4</v>
      </c>
      <c r="H16" s="48">
        <f t="shared" ref="H16:H47" si="2">K15+E16</f>
        <v>439.12799999999999</v>
      </c>
      <c r="I16" s="46">
        <f t="shared" ref="I16:I47" si="3">H16*G16/100</f>
        <v>17.56512</v>
      </c>
      <c r="J16" s="46"/>
      <c r="K16" s="48">
        <f t="shared" si="0"/>
        <v>456.69311999999996</v>
      </c>
      <c r="L16" s="49">
        <f t="shared" ref="L16:L59" si="4" xml:space="preserve"> H16 + I16</f>
        <v>456.69311999999996</v>
      </c>
      <c r="M16" s="18"/>
      <c r="N16" s="2"/>
      <c r="O16" s="2"/>
      <c r="P16" s="2"/>
    </row>
    <row r="17" spans="1:16" x14ac:dyDescent="0.25">
      <c r="A17" s="44">
        <v>1970</v>
      </c>
      <c r="B17" s="45">
        <v>3000</v>
      </c>
      <c r="C17" s="45">
        <v>8.4</v>
      </c>
      <c r="D17" s="45">
        <v>7800</v>
      </c>
      <c r="E17" s="46">
        <f t="shared" si="1"/>
        <v>252</v>
      </c>
      <c r="F17" s="45">
        <v>7</v>
      </c>
      <c r="G17" s="45">
        <v>4</v>
      </c>
      <c r="H17" s="48">
        <f t="shared" si="2"/>
        <v>708.69311999999991</v>
      </c>
      <c r="I17" s="46">
        <f t="shared" si="3"/>
        <v>28.347724799999995</v>
      </c>
      <c r="J17" s="46"/>
      <c r="K17" s="48">
        <f t="shared" si="0"/>
        <v>737.04084479999995</v>
      </c>
      <c r="L17" s="49">
        <f t="shared" si="4"/>
        <v>737.04084479999995</v>
      </c>
      <c r="M17" s="18"/>
      <c r="N17" s="2"/>
      <c r="O17" s="2"/>
      <c r="P17" s="2"/>
    </row>
    <row r="18" spans="1:16" x14ac:dyDescent="0.25">
      <c r="A18" s="44">
        <v>1971</v>
      </c>
      <c r="B18" s="45">
        <v>3200</v>
      </c>
      <c r="C18" s="45">
        <v>9.1999999999999993</v>
      </c>
      <c r="D18" s="45">
        <v>7800</v>
      </c>
      <c r="E18" s="46">
        <f t="shared" si="1"/>
        <v>294.39999999999998</v>
      </c>
      <c r="F18" s="45">
        <v>6</v>
      </c>
      <c r="G18" s="45">
        <v>3</v>
      </c>
      <c r="H18" s="48">
        <f t="shared" si="2"/>
        <v>1031.4408447999999</v>
      </c>
      <c r="I18" s="46">
        <f t="shared" si="3"/>
        <v>30.943225343999998</v>
      </c>
      <c r="J18" s="46"/>
      <c r="K18" s="48">
        <f t="shared" si="0"/>
        <v>1062.3840701439999</v>
      </c>
      <c r="L18" s="49">
        <f t="shared" si="4"/>
        <v>1062.3840701439999</v>
      </c>
      <c r="M18" s="18"/>
      <c r="N18" s="2"/>
      <c r="O18" s="2"/>
      <c r="P18" s="2"/>
    </row>
    <row r="19" spans="1:16" x14ac:dyDescent="0.25">
      <c r="A19" s="44">
        <v>1972</v>
      </c>
      <c r="B19" s="45">
        <v>3600</v>
      </c>
      <c r="C19" s="45">
        <v>9.1999999999999993</v>
      </c>
      <c r="D19" s="45">
        <v>9000</v>
      </c>
      <c r="E19" s="46">
        <f t="shared" si="1"/>
        <v>331.2</v>
      </c>
      <c r="F19" s="45">
        <v>5</v>
      </c>
      <c r="G19" s="45">
        <v>3</v>
      </c>
      <c r="H19" s="48">
        <f t="shared" si="2"/>
        <v>1393.584070144</v>
      </c>
      <c r="I19" s="46">
        <f t="shared" si="3"/>
        <v>41.807522104319993</v>
      </c>
      <c r="J19" s="46"/>
      <c r="K19" s="48">
        <f t="shared" si="0"/>
        <v>1435.39159224832</v>
      </c>
      <c r="L19" s="49">
        <f t="shared" si="4"/>
        <v>1435.39159224832</v>
      </c>
      <c r="M19" s="18"/>
      <c r="N19" s="2"/>
      <c r="O19" s="2"/>
      <c r="P19" s="2"/>
    </row>
    <row r="20" spans="1:16" x14ac:dyDescent="0.25">
      <c r="A20" s="44">
        <v>1973</v>
      </c>
      <c r="B20" s="45">
        <v>3900</v>
      </c>
      <c r="C20" s="45">
        <v>9.6999999999999993</v>
      </c>
      <c r="D20" s="45">
        <v>10800</v>
      </c>
      <c r="E20" s="46">
        <f t="shared" si="1"/>
        <v>378.3</v>
      </c>
      <c r="F20" s="45">
        <v>8</v>
      </c>
      <c r="G20" s="45">
        <v>4</v>
      </c>
      <c r="H20" s="48">
        <f t="shared" si="2"/>
        <v>1813.6915922483199</v>
      </c>
      <c r="I20" s="46">
        <f t="shared" si="3"/>
        <v>72.54766368993279</v>
      </c>
      <c r="J20" s="46"/>
      <c r="K20" s="48">
        <f t="shared" si="0"/>
        <v>1886.2392559382527</v>
      </c>
      <c r="L20" s="49">
        <f t="shared" si="4"/>
        <v>1886.2392559382527</v>
      </c>
      <c r="M20" s="18"/>
      <c r="N20" s="2"/>
      <c r="O20" s="2"/>
      <c r="P20" s="2"/>
    </row>
    <row r="21" spans="1:16" x14ac:dyDescent="0.25">
      <c r="A21" s="44">
        <v>1974</v>
      </c>
      <c r="B21" s="45">
        <v>4200</v>
      </c>
      <c r="C21" s="45">
        <v>9.9</v>
      </c>
      <c r="D21" s="45">
        <v>13200</v>
      </c>
      <c r="E21" s="46">
        <f t="shared" si="1"/>
        <v>415.8</v>
      </c>
      <c r="F21" s="45">
        <v>11</v>
      </c>
      <c r="G21" s="45">
        <v>6</v>
      </c>
      <c r="H21" s="48">
        <f t="shared" si="2"/>
        <v>2302.0392559382526</v>
      </c>
      <c r="I21" s="46">
        <f t="shared" si="3"/>
        <v>138.12235535629515</v>
      </c>
      <c r="J21" s="46"/>
      <c r="K21" s="48">
        <f t="shared" si="0"/>
        <v>2440.1616112945476</v>
      </c>
      <c r="L21" s="49">
        <f t="shared" si="4"/>
        <v>2440.1616112945476</v>
      </c>
      <c r="M21" s="18"/>
      <c r="N21" s="2"/>
      <c r="O21" s="2"/>
      <c r="P21" s="2"/>
    </row>
    <row r="22" spans="1:16" x14ac:dyDescent="0.25">
      <c r="A22" s="44">
        <v>1975</v>
      </c>
      <c r="B22" s="45">
        <v>4600</v>
      </c>
      <c r="C22" s="45">
        <v>9.9</v>
      </c>
      <c r="D22" s="45">
        <v>14100</v>
      </c>
      <c r="E22" s="46">
        <f t="shared" si="1"/>
        <v>455.4</v>
      </c>
      <c r="F22" s="45">
        <v>9</v>
      </c>
      <c r="G22" s="45">
        <v>5</v>
      </c>
      <c r="H22" s="48">
        <f t="shared" si="2"/>
        <v>2895.5616112945477</v>
      </c>
      <c r="I22" s="46">
        <f t="shared" si="3"/>
        <v>144.77808056472739</v>
      </c>
      <c r="J22" s="46"/>
      <c r="K22" s="48">
        <f t="shared" si="0"/>
        <v>3040.3396918592753</v>
      </c>
      <c r="L22" s="49">
        <f t="shared" si="4"/>
        <v>3040.3396918592753</v>
      </c>
      <c r="M22" s="18"/>
      <c r="N22" s="2"/>
      <c r="O22" s="2"/>
      <c r="P22" s="2"/>
    </row>
    <row r="23" spans="1:16" x14ac:dyDescent="0.25">
      <c r="A23" s="44">
        <v>1976</v>
      </c>
      <c r="B23" s="45">
        <v>5100</v>
      </c>
      <c r="C23" s="45">
        <v>9.9</v>
      </c>
      <c r="D23" s="45">
        <v>15300</v>
      </c>
      <c r="E23" s="46">
        <f t="shared" si="1"/>
        <v>504.9</v>
      </c>
      <c r="F23" s="45">
        <v>7</v>
      </c>
      <c r="G23" s="45">
        <v>4</v>
      </c>
      <c r="H23" s="48">
        <f t="shared" si="2"/>
        <v>3545.2396918592754</v>
      </c>
      <c r="I23" s="46">
        <f t="shared" si="3"/>
        <v>141.80958767437102</v>
      </c>
      <c r="J23" s="46"/>
      <c r="K23" s="48">
        <f t="shared" si="0"/>
        <v>3687.0492795336463</v>
      </c>
      <c r="L23" s="49">
        <f t="shared" si="4"/>
        <v>3687.0492795336463</v>
      </c>
      <c r="M23" s="18"/>
      <c r="N23" s="2"/>
      <c r="O23" s="2"/>
      <c r="P23" s="2"/>
    </row>
    <row r="24" spans="1:16" s="1" customFormat="1" x14ac:dyDescent="0.25">
      <c r="A24" s="23">
        <v>1977</v>
      </c>
      <c r="B24" s="8">
        <v>5500</v>
      </c>
      <c r="C24" s="8">
        <v>9.9</v>
      </c>
      <c r="D24" s="8">
        <v>16500</v>
      </c>
      <c r="E24" s="46">
        <f t="shared" si="1"/>
        <v>544.5</v>
      </c>
      <c r="F24" s="8">
        <v>7</v>
      </c>
      <c r="G24" s="8">
        <v>4</v>
      </c>
      <c r="H24" s="48">
        <f t="shared" si="2"/>
        <v>4231.5492795336468</v>
      </c>
      <c r="I24" s="46">
        <f t="shared" si="3"/>
        <v>169.26197118134587</v>
      </c>
      <c r="J24" s="50"/>
      <c r="K24" s="48">
        <f t="shared" si="0"/>
        <v>4400.8112507149926</v>
      </c>
      <c r="L24" s="49">
        <f t="shared" si="4"/>
        <v>4400.8112507149926</v>
      </c>
      <c r="M24" s="19"/>
    </row>
    <row r="25" spans="1:16" x14ac:dyDescent="0.25">
      <c r="A25" s="23">
        <v>1978</v>
      </c>
      <c r="B25" s="45">
        <v>6000</v>
      </c>
      <c r="C25" s="8">
        <v>10.199999999999999</v>
      </c>
      <c r="D25" s="45">
        <v>17700</v>
      </c>
      <c r="E25" s="46">
        <f t="shared" si="1"/>
        <v>611.99999999999989</v>
      </c>
      <c r="F25" s="8">
        <v>11</v>
      </c>
      <c r="G25" s="8">
        <v>6</v>
      </c>
      <c r="H25" s="48">
        <f t="shared" si="2"/>
        <v>5012.8112507149926</v>
      </c>
      <c r="I25" s="46">
        <f t="shared" si="3"/>
        <v>300.76867504289953</v>
      </c>
      <c r="J25" s="50"/>
      <c r="K25" s="48">
        <f t="shared" si="0"/>
        <v>5313.5799257578919</v>
      </c>
      <c r="L25" s="49">
        <f t="shared" si="4"/>
        <v>5313.5799257578919</v>
      </c>
    </row>
    <row r="26" spans="1:16" x14ac:dyDescent="0.25">
      <c r="A26" s="23">
        <v>1979</v>
      </c>
      <c r="B26" s="45">
        <v>6700</v>
      </c>
      <c r="C26" s="8">
        <v>10.199999999999999</v>
      </c>
      <c r="D26" s="45">
        <v>22900</v>
      </c>
      <c r="E26" s="46">
        <f t="shared" si="1"/>
        <v>683.4</v>
      </c>
      <c r="F26" s="8">
        <v>16</v>
      </c>
      <c r="G26" s="8">
        <v>8</v>
      </c>
      <c r="H26" s="48">
        <f t="shared" si="2"/>
        <v>5996.9799257578916</v>
      </c>
      <c r="I26" s="46">
        <f t="shared" si="3"/>
        <v>479.7583940606313</v>
      </c>
      <c r="J26" s="50"/>
      <c r="K26" s="48">
        <f t="shared" si="0"/>
        <v>6476.7383198185225</v>
      </c>
      <c r="L26" s="49">
        <f t="shared" si="4"/>
        <v>6476.7383198185225</v>
      </c>
    </row>
    <row r="27" spans="1:16" x14ac:dyDescent="0.25">
      <c r="A27" s="23">
        <v>1980</v>
      </c>
      <c r="B27" s="45">
        <v>7400</v>
      </c>
      <c r="C27" s="8">
        <v>10.199999999999999</v>
      </c>
      <c r="D27" s="45">
        <v>25900</v>
      </c>
      <c r="E27" s="46">
        <f t="shared" si="1"/>
        <v>754.8</v>
      </c>
      <c r="F27" s="8">
        <v>18</v>
      </c>
      <c r="G27" s="8">
        <v>9</v>
      </c>
      <c r="H27" s="48">
        <f t="shared" si="2"/>
        <v>7231.5383198185227</v>
      </c>
      <c r="I27" s="46">
        <f t="shared" si="3"/>
        <v>650.83844878366699</v>
      </c>
      <c r="J27" s="50"/>
      <c r="K27" s="48">
        <f t="shared" si="0"/>
        <v>7882.3767686021893</v>
      </c>
      <c r="L27" s="49">
        <f t="shared" si="4"/>
        <v>7882.3767686021893</v>
      </c>
    </row>
    <row r="28" spans="1:16" x14ac:dyDescent="0.25">
      <c r="A28" s="23">
        <v>1981</v>
      </c>
      <c r="B28" s="45">
        <v>8300</v>
      </c>
      <c r="C28" s="8">
        <v>10.7</v>
      </c>
      <c r="D28" s="45">
        <v>29700</v>
      </c>
      <c r="E28" s="46">
        <f t="shared" si="1"/>
        <v>888.1</v>
      </c>
      <c r="F28" s="8">
        <v>18</v>
      </c>
      <c r="G28" s="8">
        <v>9</v>
      </c>
      <c r="H28" s="48">
        <f t="shared" si="2"/>
        <v>8770.4767686021896</v>
      </c>
      <c r="I28" s="46">
        <f t="shared" si="3"/>
        <v>789.34290917419708</v>
      </c>
      <c r="J28" s="50"/>
      <c r="K28" s="48">
        <f t="shared" si="0"/>
        <v>9559.819677776386</v>
      </c>
      <c r="L28" s="49">
        <f t="shared" si="4"/>
        <v>9559.819677776386</v>
      </c>
    </row>
    <row r="29" spans="1:16" x14ac:dyDescent="0.25">
      <c r="A29" s="23">
        <v>1982</v>
      </c>
      <c r="B29" s="45">
        <v>9000</v>
      </c>
      <c r="C29" s="8">
        <v>10.8</v>
      </c>
      <c r="D29" s="45">
        <v>32400</v>
      </c>
      <c r="E29" s="46">
        <f t="shared" si="1"/>
        <v>972</v>
      </c>
      <c r="F29" s="8">
        <v>14</v>
      </c>
      <c r="G29" s="8">
        <v>7</v>
      </c>
      <c r="H29" s="48">
        <f t="shared" si="2"/>
        <v>10531.819677776386</v>
      </c>
      <c r="I29" s="46">
        <f t="shared" si="3"/>
        <v>737.2273774443471</v>
      </c>
      <c r="J29" s="50"/>
      <c r="K29" s="48">
        <f t="shared" si="0"/>
        <v>11269.047055220733</v>
      </c>
      <c r="L29" s="49">
        <f t="shared" si="4"/>
        <v>11269.047055220733</v>
      </c>
    </row>
    <row r="30" spans="1:16" x14ac:dyDescent="0.25">
      <c r="A30" s="23">
        <v>1983</v>
      </c>
      <c r="B30" s="45">
        <v>9600</v>
      </c>
      <c r="C30" s="8">
        <v>10.8</v>
      </c>
      <c r="D30" s="45">
        <v>35700</v>
      </c>
      <c r="E30" s="46">
        <f t="shared" si="1"/>
        <v>1036.8</v>
      </c>
      <c r="F30" s="8">
        <v>11</v>
      </c>
      <c r="G30" s="8">
        <v>6</v>
      </c>
      <c r="H30" s="48">
        <f t="shared" si="2"/>
        <v>12305.847055220733</v>
      </c>
      <c r="I30" s="46">
        <f t="shared" si="3"/>
        <v>738.35082331324406</v>
      </c>
      <c r="J30" s="50"/>
      <c r="K30" s="48">
        <f t="shared" si="0"/>
        <v>13044.197878533976</v>
      </c>
      <c r="L30" s="49">
        <f t="shared" si="4"/>
        <v>13044.197878533976</v>
      </c>
    </row>
    <row r="31" spans="1:16" x14ac:dyDescent="0.25">
      <c r="A31" s="23">
        <v>1984</v>
      </c>
      <c r="B31" s="45">
        <v>10400</v>
      </c>
      <c r="C31" s="8">
        <v>11.4</v>
      </c>
      <c r="D31" s="45">
        <v>37800</v>
      </c>
      <c r="E31" s="46">
        <f t="shared" si="1"/>
        <v>1185.5999999999999</v>
      </c>
      <c r="F31" s="8">
        <v>12</v>
      </c>
      <c r="G31" s="8">
        <v>6</v>
      </c>
      <c r="H31" s="48">
        <f t="shared" si="2"/>
        <v>14229.797878533976</v>
      </c>
      <c r="I31" s="46">
        <f t="shared" si="3"/>
        <v>853.78787271203851</v>
      </c>
      <c r="J31" s="50"/>
      <c r="K31" s="48">
        <f t="shared" si="0"/>
        <v>15083.585751246015</v>
      </c>
      <c r="L31" s="49">
        <f t="shared" si="4"/>
        <v>15083.585751246015</v>
      </c>
    </row>
    <row r="32" spans="1:16" x14ac:dyDescent="0.25">
      <c r="A32" s="23">
        <v>1985</v>
      </c>
      <c r="B32" s="45">
        <v>11000</v>
      </c>
      <c r="C32" s="8">
        <v>11.4</v>
      </c>
      <c r="D32" s="45">
        <v>39600</v>
      </c>
      <c r="E32" s="46">
        <f t="shared" si="1"/>
        <v>1254</v>
      </c>
      <c r="F32" s="8">
        <v>10</v>
      </c>
      <c r="G32" s="8">
        <v>5</v>
      </c>
      <c r="H32" s="48">
        <f t="shared" si="2"/>
        <v>16337.585751246015</v>
      </c>
      <c r="I32" s="46">
        <f t="shared" si="3"/>
        <v>816.87928756230076</v>
      </c>
      <c r="J32" s="50"/>
      <c r="K32" s="48">
        <f t="shared" si="0"/>
        <v>17154.465038808317</v>
      </c>
      <c r="L32" s="49">
        <f t="shared" si="4"/>
        <v>17154.465038808317</v>
      </c>
    </row>
    <row r="33" spans="1:12" x14ac:dyDescent="0.25">
      <c r="A33" s="23">
        <v>1986</v>
      </c>
      <c r="B33" s="45">
        <v>11600</v>
      </c>
      <c r="C33" s="8">
        <v>11.4</v>
      </c>
      <c r="D33" s="45">
        <v>42000</v>
      </c>
      <c r="E33" s="46">
        <f t="shared" si="1"/>
        <v>1322.4</v>
      </c>
      <c r="F33" s="8">
        <v>8</v>
      </c>
      <c r="G33" s="8">
        <v>4</v>
      </c>
      <c r="H33" s="48">
        <f t="shared" si="2"/>
        <v>18476.865038808319</v>
      </c>
      <c r="I33" s="46">
        <f t="shared" si="3"/>
        <v>739.07460155233275</v>
      </c>
      <c r="J33" s="50"/>
      <c r="K33" s="48">
        <f t="shared" si="0"/>
        <v>19215.939640360652</v>
      </c>
      <c r="L33" s="49">
        <f t="shared" si="4"/>
        <v>19215.939640360652</v>
      </c>
    </row>
    <row r="34" spans="1:12" x14ac:dyDescent="0.25">
      <c r="A34" s="23">
        <v>1987</v>
      </c>
      <c r="B34" s="45">
        <v>12600</v>
      </c>
      <c r="C34" s="8">
        <v>11.4</v>
      </c>
      <c r="D34" s="45">
        <v>43800</v>
      </c>
      <c r="E34" s="46">
        <f t="shared" si="1"/>
        <v>1436.4</v>
      </c>
      <c r="F34" s="8">
        <v>9</v>
      </c>
      <c r="G34" s="8">
        <v>5</v>
      </c>
      <c r="H34" s="48">
        <f t="shared" si="2"/>
        <v>20652.339640360653</v>
      </c>
      <c r="I34" s="46">
        <f t="shared" si="3"/>
        <v>1032.6169820180326</v>
      </c>
      <c r="J34" s="50"/>
      <c r="K34" s="48">
        <f t="shared" si="0"/>
        <v>21684.956622378686</v>
      </c>
      <c r="L34" s="49">
        <f t="shared" si="4"/>
        <v>21684.956622378686</v>
      </c>
    </row>
    <row r="35" spans="1:12" x14ac:dyDescent="0.25">
      <c r="A35" s="23">
        <v>1988</v>
      </c>
      <c r="B35" s="45">
        <v>13500</v>
      </c>
      <c r="C35" s="8">
        <v>12.1</v>
      </c>
      <c r="D35" s="45">
        <v>45000</v>
      </c>
      <c r="E35" s="46">
        <f t="shared" si="1"/>
        <v>1633.5</v>
      </c>
      <c r="F35" s="8">
        <v>10</v>
      </c>
      <c r="G35" s="8">
        <v>5</v>
      </c>
      <c r="H35" s="48">
        <f t="shared" si="2"/>
        <v>23318.456622378686</v>
      </c>
      <c r="I35" s="46">
        <f t="shared" si="3"/>
        <v>1165.9228311189343</v>
      </c>
      <c r="J35" s="50"/>
      <c r="K35" s="48">
        <f t="shared" si="0"/>
        <v>24484.379453497619</v>
      </c>
      <c r="L35" s="49">
        <f t="shared" si="4"/>
        <v>24484.379453497619</v>
      </c>
    </row>
    <row r="36" spans="1:12" x14ac:dyDescent="0.25">
      <c r="A36" s="23">
        <v>1989</v>
      </c>
      <c r="B36" s="45">
        <v>14300</v>
      </c>
      <c r="C36" s="8">
        <v>12.1</v>
      </c>
      <c r="D36" s="45">
        <v>48000</v>
      </c>
      <c r="E36" s="46">
        <f t="shared" si="1"/>
        <v>1730.3</v>
      </c>
      <c r="F36" s="8">
        <v>11</v>
      </c>
      <c r="G36" s="8">
        <v>6</v>
      </c>
      <c r="H36" s="48">
        <f t="shared" si="2"/>
        <v>26214.679453497618</v>
      </c>
      <c r="I36" s="46">
        <f t="shared" si="3"/>
        <v>1572.8807672098569</v>
      </c>
      <c r="J36" s="50"/>
      <c r="K36" s="48">
        <f t="shared" si="0"/>
        <v>27787.560220707473</v>
      </c>
      <c r="L36" s="49">
        <f t="shared" si="4"/>
        <v>27787.560220707473</v>
      </c>
    </row>
    <row r="37" spans="1:12" x14ac:dyDescent="0.25">
      <c r="A37" s="23">
        <v>1990</v>
      </c>
      <c r="B37" s="45">
        <v>15200</v>
      </c>
      <c r="C37" s="8">
        <v>12.4</v>
      </c>
      <c r="D37" s="45">
        <v>51300</v>
      </c>
      <c r="E37" s="46">
        <f t="shared" si="1"/>
        <v>1884.8</v>
      </c>
      <c r="F37" s="8">
        <v>10</v>
      </c>
      <c r="G37" s="8">
        <v>5</v>
      </c>
      <c r="H37" s="48">
        <f t="shared" si="2"/>
        <v>29672.360220707473</v>
      </c>
      <c r="I37" s="46">
        <f t="shared" si="3"/>
        <v>1483.6180110353737</v>
      </c>
      <c r="J37" s="50"/>
      <c r="K37" s="48">
        <f t="shared" si="0"/>
        <v>31155.978231742847</v>
      </c>
      <c r="L37" s="49">
        <f t="shared" si="4"/>
        <v>31155.978231742847</v>
      </c>
    </row>
    <row r="38" spans="1:12" x14ac:dyDescent="0.25">
      <c r="A38" s="23">
        <v>1991</v>
      </c>
      <c r="B38" s="45">
        <v>16100</v>
      </c>
      <c r="C38" s="8">
        <v>12.4</v>
      </c>
      <c r="D38" s="45">
        <v>53400</v>
      </c>
      <c r="E38" s="46">
        <f t="shared" si="1"/>
        <v>1996.4</v>
      </c>
      <c r="F38" s="8">
        <v>8</v>
      </c>
      <c r="G38" s="8">
        <v>4</v>
      </c>
      <c r="H38" s="48">
        <f t="shared" si="2"/>
        <v>33152.378231742849</v>
      </c>
      <c r="I38" s="46">
        <f t="shared" si="3"/>
        <v>1326.0951292697139</v>
      </c>
      <c r="J38" s="50"/>
      <c r="K38" s="48">
        <f t="shared" si="0"/>
        <v>34478.473361012562</v>
      </c>
      <c r="L38" s="49">
        <f t="shared" si="4"/>
        <v>34478.473361012562</v>
      </c>
    </row>
    <row r="39" spans="1:12" x14ac:dyDescent="0.25">
      <c r="A39" s="23">
        <v>1992</v>
      </c>
      <c r="B39" s="45">
        <v>17300</v>
      </c>
      <c r="C39" s="8">
        <v>12.4</v>
      </c>
      <c r="D39" s="45">
        <v>55500</v>
      </c>
      <c r="E39" s="46">
        <f t="shared" si="1"/>
        <v>2145.1999999999998</v>
      </c>
      <c r="F39" s="8">
        <v>6</v>
      </c>
      <c r="G39" s="8">
        <v>3</v>
      </c>
      <c r="H39" s="48">
        <f t="shared" si="2"/>
        <v>36623.673361012559</v>
      </c>
      <c r="I39" s="46">
        <f t="shared" si="3"/>
        <v>1098.7102008303766</v>
      </c>
      <c r="J39" s="50"/>
      <c r="K39" s="48">
        <f t="shared" si="0"/>
        <v>37722.383561842937</v>
      </c>
      <c r="L39" s="49">
        <f t="shared" si="4"/>
        <v>37722.383561842937</v>
      </c>
    </row>
    <row r="40" spans="1:12" x14ac:dyDescent="0.25">
      <c r="A40" s="23">
        <v>1993</v>
      </c>
      <c r="B40" s="45">
        <v>17800</v>
      </c>
      <c r="C40" s="8">
        <v>12.4</v>
      </c>
      <c r="D40" s="45">
        <v>57600</v>
      </c>
      <c r="E40" s="46">
        <f t="shared" si="1"/>
        <v>2207.1999999999998</v>
      </c>
      <c r="F40" s="8">
        <v>6</v>
      </c>
      <c r="G40" s="8">
        <v>3</v>
      </c>
      <c r="H40" s="48">
        <f t="shared" si="2"/>
        <v>39929.583561842934</v>
      </c>
      <c r="I40" s="46">
        <f t="shared" si="3"/>
        <v>1197.8875068552879</v>
      </c>
      <c r="J40" s="50"/>
      <c r="K40" s="48">
        <f t="shared" si="0"/>
        <v>41127.471068698222</v>
      </c>
      <c r="L40" s="49">
        <f t="shared" si="4"/>
        <v>41127.471068698222</v>
      </c>
    </row>
    <row r="41" spans="1:12" x14ac:dyDescent="0.25">
      <c r="A41" s="23">
        <v>1994</v>
      </c>
      <c r="B41" s="45">
        <v>18600</v>
      </c>
      <c r="C41" s="8">
        <v>12.4</v>
      </c>
      <c r="D41" s="45">
        <v>60600</v>
      </c>
      <c r="E41" s="46">
        <f t="shared" si="1"/>
        <v>2306.4</v>
      </c>
      <c r="F41" s="8">
        <v>7</v>
      </c>
      <c r="G41" s="8">
        <v>4</v>
      </c>
      <c r="H41" s="48">
        <f t="shared" si="2"/>
        <v>43433.871068698223</v>
      </c>
      <c r="I41" s="46">
        <f t="shared" si="3"/>
        <v>1737.3548427479288</v>
      </c>
      <c r="J41" s="50"/>
      <c r="K41" s="48">
        <f t="shared" si="0"/>
        <v>45171.225911446149</v>
      </c>
      <c r="L41" s="49">
        <f t="shared" si="4"/>
        <v>45171.225911446149</v>
      </c>
    </row>
    <row r="42" spans="1:12" x14ac:dyDescent="0.25">
      <c r="A42" s="23">
        <v>1995</v>
      </c>
      <c r="B42" s="45">
        <v>19800</v>
      </c>
      <c r="C42" s="8">
        <v>12.4</v>
      </c>
      <c r="D42" s="45">
        <v>61200</v>
      </c>
      <c r="E42" s="46">
        <f t="shared" si="1"/>
        <v>2455.1999999999998</v>
      </c>
      <c r="F42" s="8">
        <v>8</v>
      </c>
      <c r="G42" s="8">
        <v>4</v>
      </c>
      <c r="H42" s="48">
        <f t="shared" si="2"/>
        <v>47626.425911446146</v>
      </c>
      <c r="I42" s="46">
        <f t="shared" si="3"/>
        <v>1905.0570364578459</v>
      </c>
      <c r="J42" s="50"/>
      <c r="K42" s="48">
        <f t="shared" si="0"/>
        <v>49531.482947903991</v>
      </c>
      <c r="L42" s="49">
        <f t="shared" si="4"/>
        <v>49531.482947903991</v>
      </c>
    </row>
    <row r="43" spans="1:12" x14ac:dyDescent="0.25">
      <c r="A43" s="23">
        <v>1996</v>
      </c>
      <c r="B43" s="45">
        <v>21100</v>
      </c>
      <c r="C43" s="8">
        <v>12.4</v>
      </c>
      <c r="D43" s="45">
        <v>62700</v>
      </c>
      <c r="E43" s="46">
        <f t="shared" si="1"/>
        <v>2616.4</v>
      </c>
      <c r="F43" s="8">
        <v>8</v>
      </c>
      <c r="G43" s="8">
        <v>4</v>
      </c>
      <c r="H43" s="48">
        <f t="shared" si="2"/>
        <v>52147.882947903992</v>
      </c>
      <c r="I43" s="46">
        <f t="shared" si="3"/>
        <v>2085.9153179161599</v>
      </c>
      <c r="J43" s="50"/>
      <c r="K43" s="48">
        <f t="shared" si="0"/>
        <v>54233.798265820151</v>
      </c>
      <c r="L43" s="49">
        <f t="shared" si="4"/>
        <v>54233.798265820151</v>
      </c>
    </row>
    <row r="44" spans="1:12" x14ac:dyDescent="0.25">
      <c r="A44" s="23">
        <v>1997</v>
      </c>
      <c r="B44" s="45">
        <v>22800</v>
      </c>
      <c r="C44" s="8">
        <v>12.4</v>
      </c>
      <c r="D44" s="45">
        <v>65400</v>
      </c>
      <c r="E44" s="46">
        <f t="shared" si="1"/>
        <v>2827.2</v>
      </c>
      <c r="F44" s="8">
        <v>8</v>
      </c>
      <c r="G44" s="8">
        <v>4</v>
      </c>
      <c r="H44" s="48">
        <f t="shared" si="2"/>
        <v>57060.998265820148</v>
      </c>
      <c r="I44" s="46">
        <f t="shared" si="3"/>
        <v>2282.439930632806</v>
      </c>
      <c r="J44" s="50"/>
      <c r="K44" s="48">
        <f t="shared" si="0"/>
        <v>59343.438196452953</v>
      </c>
      <c r="L44" s="49">
        <f t="shared" si="4"/>
        <v>59343.438196452953</v>
      </c>
    </row>
    <row r="45" spans="1:12" x14ac:dyDescent="0.25">
      <c r="A45" s="23">
        <v>1998</v>
      </c>
      <c r="B45" s="45">
        <v>24500</v>
      </c>
      <c r="C45" s="8">
        <v>12.4</v>
      </c>
      <c r="D45" s="45">
        <v>68400</v>
      </c>
      <c r="E45" s="46">
        <f t="shared" si="1"/>
        <v>3038</v>
      </c>
      <c r="F45" s="8">
        <v>8</v>
      </c>
      <c r="G45" s="8">
        <v>4</v>
      </c>
      <c r="H45" s="48">
        <f t="shared" si="2"/>
        <v>62381.438196452953</v>
      </c>
      <c r="I45" s="46">
        <f t="shared" si="3"/>
        <v>2495.257527858118</v>
      </c>
      <c r="J45" s="50"/>
      <c r="K45" s="48">
        <f t="shared" si="0"/>
        <v>64876.695724311074</v>
      </c>
      <c r="L45" s="49">
        <f t="shared" si="4"/>
        <v>64876.695724311074</v>
      </c>
    </row>
    <row r="46" spans="1:12" x14ac:dyDescent="0.25">
      <c r="A46" s="23">
        <v>1999</v>
      </c>
      <c r="B46" s="45">
        <v>26400</v>
      </c>
      <c r="C46" s="8">
        <v>12.4</v>
      </c>
      <c r="D46" s="45">
        <v>72600</v>
      </c>
      <c r="E46" s="46">
        <f t="shared" si="1"/>
        <v>3273.6</v>
      </c>
      <c r="F46" s="8">
        <v>8</v>
      </c>
      <c r="G46" s="8">
        <v>4</v>
      </c>
      <c r="H46" s="48">
        <f t="shared" si="2"/>
        <v>68150.295724311072</v>
      </c>
      <c r="I46" s="46">
        <f t="shared" si="3"/>
        <v>2726.0118289724428</v>
      </c>
      <c r="J46" s="50"/>
      <c r="K46" s="48">
        <f t="shared" si="0"/>
        <v>70876.307553283521</v>
      </c>
      <c r="L46" s="49">
        <f t="shared" si="4"/>
        <v>70876.307553283521</v>
      </c>
    </row>
    <row r="47" spans="1:12" x14ac:dyDescent="0.25">
      <c r="A47" s="23">
        <v>2000</v>
      </c>
      <c r="B47" s="45">
        <v>28400</v>
      </c>
      <c r="C47" s="8">
        <v>12.4</v>
      </c>
      <c r="D47" s="45">
        <v>76200</v>
      </c>
      <c r="E47" s="46">
        <f t="shared" si="1"/>
        <v>3521.6</v>
      </c>
      <c r="F47" s="8">
        <v>9</v>
      </c>
      <c r="G47" s="8">
        <v>5</v>
      </c>
      <c r="H47" s="48">
        <f t="shared" si="2"/>
        <v>74397.907553283527</v>
      </c>
      <c r="I47" s="46">
        <f t="shared" si="3"/>
        <v>3719.8953776641761</v>
      </c>
      <c r="J47" s="50"/>
      <c r="K47" s="48">
        <f t="shared" ref="K47:K70" si="5">H47+I47-J47</f>
        <v>78117.802930947699</v>
      </c>
      <c r="L47" s="49">
        <f t="shared" si="4"/>
        <v>78117.802930947699</v>
      </c>
    </row>
    <row r="48" spans="1:12" x14ac:dyDescent="0.25">
      <c r="A48" s="23">
        <v>2001</v>
      </c>
      <c r="B48" s="45">
        <v>29700</v>
      </c>
      <c r="C48" s="8">
        <v>12.4</v>
      </c>
      <c r="D48" s="45">
        <v>80400</v>
      </c>
      <c r="E48" s="46">
        <f t="shared" si="1"/>
        <v>3682.8</v>
      </c>
      <c r="F48" s="8">
        <v>6</v>
      </c>
      <c r="G48" s="8">
        <v>3</v>
      </c>
      <c r="H48" s="48">
        <f t="shared" ref="H48:H68" si="6">K47+E48</f>
        <v>81800.602930947702</v>
      </c>
      <c r="I48" s="46">
        <f t="shared" ref="I48:I71" si="7">H48*G48/100</f>
        <v>2454.0180879284312</v>
      </c>
      <c r="J48" s="50"/>
      <c r="K48" s="48">
        <f t="shared" si="5"/>
        <v>84254.621018876132</v>
      </c>
      <c r="L48" s="49">
        <f t="shared" si="4"/>
        <v>84254.621018876132</v>
      </c>
    </row>
    <row r="49" spans="1:12" x14ac:dyDescent="0.25">
      <c r="A49" s="23">
        <v>2002</v>
      </c>
      <c r="B49" s="45">
        <v>30600</v>
      </c>
      <c r="C49" s="8">
        <v>12.4</v>
      </c>
      <c r="D49" s="45">
        <v>84900</v>
      </c>
      <c r="E49" s="46">
        <f t="shared" si="1"/>
        <v>3794.4</v>
      </c>
      <c r="F49" s="8">
        <v>5</v>
      </c>
      <c r="G49" s="8">
        <v>3</v>
      </c>
      <c r="H49" s="48">
        <f t="shared" si="6"/>
        <v>88049.021018876127</v>
      </c>
      <c r="I49" s="46">
        <f t="shared" si="7"/>
        <v>2641.4706305662839</v>
      </c>
      <c r="J49" s="50"/>
      <c r="K49" s="48">
        <f t="shared" si="5"/>
        <v>90690.491649442411</v>
      </c>
      <c r="L49" s="49">
        <f t="shared" si="4"/>
        <v>90690.491649442411</v>
      </c>
    </row>
    <row r="50" spans="1:12" x14ac:dyDescent="0.25">
      <c r="A50" s="23">
        <v>2003</v>
      </c>
      <c r="B50" s="45">
        <v>31900</v>
      </c>
      <c r="C50" s="8">
        <v>12.4</v>
      </c>
      <c r="D50" s="45">
        <v>87000</v>
      </c>
      <c r="E50" s="46">
        <f t="shared" si="1"/>
        <v>3955.6</v>
      </c>
      <c r="F50" s="8">
        <v>4</v>
      </c>
      <c r="G50" s="8">
        <v>2</v>
      </c>
      <c r="H50" s="48">
        <f t="shared" si="6"/>
        <v>94646.091649442416</v>
      </c>
      <c r="I50" s="46">
        <f t="shared" si="7"/>
        <v>1892.9218329888483</v>
      </c>
      <c r="J50" s="50"/>
      <c r="K50" s="48">
        <f t="shared" si="5"/>
        <v>96539.01348243127</v>
      </c>
      <c r="L50" s="49">
        <f t="shared" si="4"/>
        <v>96539.01348243127</v>
      </c>
    </row>
    <row r="51" spans="1:12" x14ac:dyDescent="0.25">
      <c r="A51" s="23">
        <v>2004</v>
      </c>
      <c r="B51" s="45">
        <v>34100</v>
      </c>
      <c r="C51" s="8">
        <v>12.4</v>
      </c>
      <c r="D51" s="45">
        <v>87900</v>
      </c>
      <c r="E51" s="46">
        <f t="shared" si="1"/>
        <v>4228.3999999999996</v>
      </c>
      <c r="F51" s="8">
        <v>5</v>
      </c>
      <c r="G51" s="8">
        <v>3</v>
      </c>
      <c r="H51" s="48">
        <f t="shared" si="6"/>
        <v>100767.41348243126</v>
      </c>
      <c r="I51" s="46">
        <f t="shared" si="7"/>
        <v>3023.022404472938</v>
      </c>
      <c r="J51" s="50"/>
      <c r="K51" s="48">
        <f t="shared" si="5"/>
        <v>103790.4358869042</v>
      </c>
      <c r="L51" s="49">
        <f t="shared" si="4"/>
        <v>103790.4358869042</v>
      </c>
    </row>
    <row r="52" spans="1:12" x14ac:dyDescent="0.25">
      <c r="A52" s="23">
        <v>2005</v>
      </c>
      <c r="B52" s="45">
        <v>36000</v>
      </c>
      <c r="C52" s="8">
        <v>12.4</v>
      </c>
      <c r="D52" s="45">
        <v>90000</v>
      </c>
      <c r="E52" s="46">
        <f t="shared" si="1"/>
        <v>4464</v>
      </c>
      <c r="F52" s="8">
        <v>7</v>
      </c>
      <c r="G52" s="8">
        <v>4</v>
      </c>
      <c r="H52" s="48">
        <f t="shared" si="6"/>
        <v>108254.4358869042</v>
      </c>
      <c r="I52" s="46">
        <f t="shared" si="7"/>
        <v>4330.1774354761683</v>
      </c>
      <c r="J52" s="50"/>
      <c r="K52" s="48">
        <f t="shared" si="5"/>
        <v>112584.61332238038</v>
      </c>
      <c r="L52" s="49">
        <f t="shared" si="4"/>
        <v>112584.61332238038</v>
      </c>
    </row>
    <row r="53" spans="1:12" x14ac:dyDescent="0.25">
      <c r="A53" s="23">
        <v>2006</v>
      </c>
      <c r="B53" s="45">
        <v>38400</v>
      </c>
      <c r="C53" s="8">
        <v>12.4</v>
      </c>
      <c r="D53" s="45">
        <v>94200</v>
      </c>
      <c r="E53" s="46">
        <f t="shared" si="1"/>
        <v>4761.6000000000004</v>
      </c>
      <c r="F53" s="8">
        <v>7</v>
      </c>
      <c r="G53" s="8">
        <v>4</v>
      </c>
      <c r="H53" s="48">
        <f t="shared" si="6"/>
        <v>117346.21332238038</v>
      </c>
      <c r="I53" s="46">
        <f t="shared" si="7"/>
        <v>4693.8485328952156</v>
      </c>
      <c r="J53" s="50"/>
      <c r="K53" s="48">
        <f t="shared" si="5"/>
        <v>122040.06185527559</v>
      </c>
      <c r="L53" s="49">
        <f t="shared" si="4"/>
        <v>122040.06185527559</v>
      </c>
    </row>
    <row r="54" spans="1:12" x14ac:dyDescent="0.25">
      <c r="A54" s="23">
        <v>2007</v>
      </c>
      <c r="B54" s="45">
        <v>41000</v>
      </c>
      <c r="C54" s="8">
        <v>12.4</v>
      </c>
      <c r="D54" s="45">
        <v>97500</v>
      </c>
      <c r="E54" s="46">
        <f t="shared" si="1"/>
        <v>5084</v>
      </c>
      <c r="F54" s="8">
        <v>7</v>
      </c>
      <c r="G54" s="8">
        <v>4</v>
      </c>
      <c r="H54" s="48">
        <f t="shared" si="6"/>
        <v>127124.06185527559</v>
      </c>
      <c r="I54" s="46">
        <f t="shared" si="7"/>
        <v>5084.9624742110236</v>
      </c>
      <c r="J54" s="50"/>
      <c r="K54" s="48">
        <f t="shared" si="5"/>
        <v>132209.02432948662</v>
      </c>
      <c r="L54" s="49">
        <f t="shared" si="4"/>
        <v>132209.02432948662</v>
      </c>
    </row>
    <row r="55" spans="1:12" x14ac:dyDescent="0.25">
      <c r="A55" s="23">
        <v>2008</v>
      </c>
      <c r="B55" s="45">
        <v>42800</v>
      </c>
      <c r="C55" s="8">
        <v>12.4</v>
      </c>
      <c r="D55" s="45">
        <v>102000</v>
      </c>
      <c r="E55" s="46">
        <f t="shared" si="1"/>
        <v>5307.2</v>
      </c>
      <c r="F55" s="8">
        <v>5</v>
      </c>
      <c r="G55" s="8">
        <v>3</v>
      </c>
      <c r="H55" s="48">
        <f t="shared" si="6"/>
        <v>137516.22432948663</v>
      </c>
      <c r="I55" s="46">
        <f t="shared" si="7"/>
        <v>4125.4867298845993</v>
      </c>
      <c r="J55" s="50"/>
      <c r="K55" s="48">
        <f t="shared" si="5"/>
        <v>141641.71105937124</v>
      </c>
      <c r="L55" s="49">
        <f t="shared" si="4"/>
        <v>141641.71105937124</v>
      </c>
    </row>
    <row r="56" spans="1:12" x14ac:dyDescent="0.25">
      <c r="A56" s="23">
        <v>2009</v>
      </c>
      <c r="B56" s="45">
        <v>43000</v>
      </c>
      <c r="C56" s="8">
        <v>12.4</v>
      </c>
      <c r="D56" s="45">
        <v>106800</v>
      </c>
      <c r="E56" s="46">
        <f t="shared" si="1"/>
        <v>5332</v>
      </c>
      <c r="F56" s="8">
        <v>3</v>
      </c>
      <c r="G56" s="8">
        <v>2</v>
      </c>
      <c r="H56" s="48">
        <f t="shared" si="6"/>
        <v>146973.71105937124</v>
      </c>
      <c r="I56" s="46">
        <f t="shared" si="7"/>
        <v>2939.474221187425</v>
      </c>
      <c r="J56" s="50"/>
      <c r="K56" s="48">
        <f t="shared" si="5"/>
        <v>149913.18528055865</v>
      </c>
      <c r="L56" s="49">
        <f t="shared" si="4"/>
        <v>149913.18528055865</v>
      </c>
    </row>
    <row r="57" spans="1:12" x14ac:dyDescent="0.25">
      <c r="A57" s="23">
        <v>2010</v>
      </c>
      <c r="B57" s="45">
        <v>44900</v>
      </c>
      <c r="C57" s="8">
        <v>12.4</v>
      </c>
      <c r="D57" s="45">
        <v>106800</v>
      </c>
      <c r="E57" s="46">
        <f t="shared" si="1"/>
        <v>5567.6</v>
      </c>
      <c r="F57" s="8">
        <v>3</v>
      </c>
      <c r="G57" s="8">
        <v>2</v>
      </c>
      <c r="H57" s="48">
        <f t="shared" si="6"/>
        <v>155480.78528055866</v>
      </c>
      <c r="I57" s="46">
        <f t="shared" si="7"/>
        <v>3109.6157056111733</v>
      </c>
      <c r="J57" s="50"/>
      <c r="K57" s="48">
        <f t="shared" si="5"/>
        <v>158590.40098616984</v>
      </c>
      <c r="L57" s="49">
        <f t="shared" si="4"/>
        <v>158590.40098616984</v>
      </c>
    </row>
    <row r="58" spans="1:12" x14ac:dyDescent="0.25">
      <c r="A58" s="23">
        <v>2011</v>
      </c>
      <c r="B58" s="45">
        <v>47200</v>
      </c>
      <c r="C58" s="8">
        <v>12.4</v>
      </c>
      <c r="D58" s="45">
        <v>106800</v>
      </c>
      <c r="E58" s="46">
        <f t="shared" si="1"/>
        <v>5852.8</v>
      </c>
      <c r="F58" s="8">
        <v>3</v>
      </c>
      <c r="G58" s="8">
        <v>2</v>
      </c>
      <c r="H58" s="48">
        <f t="shared" si="6"/>
        <v>164443.20098616983</v>
      </c>
      <c r="I58" s="46">
        <f t="shared" si="7"/>
        <v>3288.8640197233967</v>
      </c>
      <c r="J58" s="50"/>
      <c r="K58" s="48">
        <f t="shared" si="5"/>
        <v>167732.06500589324</v>
      </c>
      <c r="L58" s="49">
        <f t="shared" si="4"/>
        <v>167732.06500589324</v>
      </c>
    </row>
    <row r="59" spans="1:12" x14ac:dyDescent="0.25">
      <c r="A59" s="23">
        <v>2012</v>
      </c>
      <c r="B59" s="45">
        <v>50000</v>
      </c>
      <c r="C59" s="8">
        <v>12.4</v>
      </c>
      <c r="D59" s="45">
        <v>110100</v>
      </c>
      <c r="E59" s="46">
        <f t="shared" si="1"/>
        <v>6200</v>
      </c>
      <c r="F59" s="8">
        <v>3</v>
      </c>
      <c r="G59" s="8">
        <v>2</v>
      </c>
      <c r="H59" s="48">
        <f t="shared" si="6"/>
        <v>173932.06500589324</v>
      </c>
      <c r="I59" s="46">
        <f t="shared" si="7"/>
        <v>3478.6413001178648</v>
      </c>
      <c r="J59" s="50"/>
      <c r="K59" s="48">
        <f t="shared" si="5"/>
        <v>177410.7063060111</v>
      </c>
      <c r="L59" s="49">
        <f t="shared" si="4"/>
        <v>177410.7063060111</v>
      </c>
    </row>
    <row r="60" spans="1:12" x14ac:dyDescent="0.25">
      <c r="A60" s="23">
        <v>2013</v>
      </c>
      <c r="B60" s="8"/>
      <c r="C60" s="8"/>
      <c r="D60" s="8"/>
      <c r="E60" s="8"/>
      <c r="F60" s="8"/>
      <c r="G60" s="8">
        <v>3</v>
      </c>
      <c r="H60" s="48">
        <f t="shared" si="6"/>
        <v>177410.7063060111</v>
      </c>
      <c r="I60" s="46">
        <f t="shared" si="7"/>
        <v>5322.321189180333</v>
      </c>
      <c r="J60" s="50">
        <v>17900</v>
      </c>
      <c r="K60" s="48">
        <f t="shared" si="5"/>
        <v>164833.02749519143</v>
      </c>
      <c r="L60" s="51">
        <f>L59+I60</f>
        <v>182733.02749519143</v>
      </c>
    </row>
    <row r="61" spans="1:12" x14ac:dyDescent="0.25">
      <c r="A61" s="23">
        <v>2014</v>
      </c>
      <c r="B61" s="8"/>
      <c r="C61" s="8"/>
      <c r="D61" s="8"/>
      <c r="E61" s="8"/>
      <c r="F61" s="8"/>
      <c r="G61" s="8">
        <v>3</v>
      </c>
      <c r="H61" s="48">
        <f t="shared" si="6"/>
        <v>164833.02749519143</v>
      </c>
      <c r="I61" s="46">
        <f t="shared" si="7"/>
        <v>4944.9908248557431</v>
      </c>
      <c r="J61" s="50">
        <f>J60 +(J60*G61/100)</f>
        <v>18437</v>
      </c>
      <c r="K61" s="48">
        <f t="shared" si="5"/>
        <v>151341.01832004718</v>
      </c>
      <c r="L61" s="51">
        <f t="shared" ref="L61:L68" si="8">L60+I61</f>
        <v>187678.01832004718</v>
      </c>
    </row>
    <row r="62" spans="1:12" x14ac:dyDescent="0.25">
      <c r="A62" s="23">
        <v>2015</v>
      </c>
      <c r="B62" s="8"/>
      <c r="C62" s="8"/>
      <c r="D62" s="8"/>
      <c r="E62" s="8"/>
      <c r="F62" s="8"/>
      <c r="G62" s="8">
        <v>3</v>
      </c>
      <c r="H62" s="48">
        <f t="shared" si="6"/>
        <v>151341.01832004718</v>
      </c>
      <c r="I62" s="46">
        <f t="shared" si="7"/>
        <v>4540.2305496014151</v>
      </c>
      <c r="J62" s="50">
        <f>J61 +(J61*G62/100)</f>
        <v>18990.11</v>
      </c>
      <c r="K62" s="48">
        <f t="shared" si="5"/>
        <v>136891.13886964857</v>
      </c>
      <c r="L62" s="51">
        <f t="shared" si="8"/>
        <v>192218.24886964858</v>
      </c>
    </row>
    <row r="63" spans="1:12" x14ac:dyDescent="0.25">
      <c r="A63" s="23">
        <v>2016</v>
      </c>
      <c r="B63" s="8"/>
      <c r="C63" s="8"/>
      <c r="D63" s="8"/>
      <c r="E63" s="8"/>
      <c r="F63" s="8"/>
      <c r="G63" s="8">
        <v>3</v>
      </c>
      <c r="H63" s="48">
        <f t="shared" si="6"/>
        <v>136891.13886964857</v>
      </c>
      <c r="I63" s="46">
        <f t="shared" si="7"/>
        <v>4106.7341660894572</v>
      </c>
      <c r="J63" s="50">
        <f t="shared" ref="J63:J90" si="9">J62 +(J62*G63/100)</f>
        <v>19559.813300000002</v>
      </c>
      <c r="K63" s="48">
        <f t="shared" si="5"/>
        <v>121438.059735738</v>
      </c>
      <c r="L63" s="51">
        <f t="shared" si="8"/>
        <v>196324.98303573803</v>
      </c>
    </row>
    <row r="64" spans="1:12" x14ac:dyDescent="0.25">
      <c r="A64" s="23">
        <v>2017</v>
      </c>
      <c r="B64" s="8"/>
      <c r="C64" s="8"/>
      <c r="D64" s="8"/>
      <c r="E64" s="8"/>
      <c r="F64" s="8"/>
      <c r="G64" s="8">
        <v>4</v>
      </c>
      <c r="H64" s="48">
        <f t="shared" si="6"/>
        <v>121438.059735738</v>
      </c>
      <c r="I64" s="46">
        <f t="shared" si="7"/>
        <v>4857.5223894295204</v>
      </c>
      <c r="J64" s="50">
        <f t="shared" si="9"/>
        <v>20342.205832000003</v>
      </c>
      <c r="K64" s="48">
        <f t="shared" si="5"/>
        <v>105953.37629316752</v>
      </c>
      <c r="L64" s="51">
        <f t="shared" si="8"/>
        <v>201182.50542516756</v>
      </c>
    </row>
    <row r="65" spans="1:12" x14ac:dyDescent="0.25">
      <c r="A65" s="23">
        <v>2018</v>
      </c>
      <c r="B65" s="8"/>
      <c r="C65" s="8"/>
      <c r="D65" s="8"/>
      <c r="E65" s="8"/>
      <c r="F65" s="8"/>
      <c r="G65" s="8">
        <v>4</v>
      </c>
      <c r="H65" s="48">
        <f t="shared" si="6"/>
        <v>105953.37629316752</v>
      </c>
      <c r="I65" s="46">
        <f t="shared" si="7"/>
        <v>4238.135051726701</v>
      </c>
      <c r="J65" s="50">
        <f t="shared" si="9"/>
        <v>21155.894065280005</v>
      </c>
      <c r="K65" s="48">
        <f t="shared" si="5"/>
        <v>89035.617279614205</v>
      </c>
      <c r="L65" s="51">
        <f t="shared" si="8"/>
        <v>205420.64047689427</v>
      </c>
    </row>
    <row r="66" spans="1:12" x14ac:dyDescent="0.25">
      <c r="A66" s="23">
        <v>2019</v>
      </c>
      <c r="B66" s="8"/>
      <c r="C66" s="8"/>
      <c r="D66" s="8"/>
      <c r="E66" s="8"/>
      <c r="F66" s="8"/>
      <c r="G66" s="8">
        <v>4</v>
      </c>
      <c r="H66" s="48">
        <f t="shared" si="6"/>
        <v>89035.617279614205</v>
      </c>
      <c r="I66" s="46">
        <f t="shared" si="7"/>
        <v>3561.424691184568</v>
      </c>
      <c r="J66" s="50">
        <f t="shared" si="9"/>
        <v>22002.129827891204</v>
      </c>
      <c r="K66" s="48">
        <f t="shared" si="5"/>
        <v>70594.912142907575</v>
      </c>
      <c r="L66" s="51">
        <f t="shared" si="8"/>
        <v>208982.06516807884</v>
      </c>
    </row>
    <row r="67" spans="1:12" x14ac:dyDescent="0.25">
      <c r="A67" s="23">
        <v>2020</v>
      </c>
      <c r="B67" s="8"/>
      <c r="C67" s="8"/>
      <c r="D67" s="8"/>
      <c r="E67" s="8"/>
      <c r="F67" s="8"/>
      <c r="G67" s="8">
        <v>4</v>
      </c>
      <c r="H67" s="48">
        <f t="shared" si="6"/>
        <v>70594.912142907575</v>
      </c>
      <c r="I67" s="46">
        <f t="shared" si="7"/>
        <v>2823.7964857163029</v>
      </c>
      <c r="J67" s="50">
        <f t="shared" si="9"/>
        <v>22882.21502100685</v>
      </c>
      <c r="K67" s="48">
        <f t="shared" si="5"/>
        <v>50536.493607617027</v>
      </c>
      <c r="L67" s="51">
        <f t="shared" si="8"/>
        <v>211805.86165379515</v>
      </c>
    </row>
    <row r="68" spans="1:12" x14ac:dyDescent="0.25">
      <c r="A68" s="23">
        <v>2021</v>
      </c>
      <c r="B68" s="8"/>
      <c r="C68" s="8"/>
      <c r="D68" s="8"/>
      <c r="E68" s="8"/>
      <c r="F68" s="8"/>
      <c r="G68" s="8">
        <v>5</v>
      </c>
      <c r="H68" s="48">
        <f t="shared" si="6"/>
        <v>50536.493607617027</v>
      </c>
      <c r="I68" s="46">
        <f t="shared" si="7"/>
        <v>2526.8246803808515</v>
      </c>
      <c r="J68" s="50">
        <f t="shared" si="9"/>
        <v>24026.325772057193</v>
      </c>
      <c r="K68" s="48">
        <f t="shared" si="5"/>
        <v>29036.992515940685</v>
      </c>
      <c r="L68" s="51">
        <f t="shared" si="8"/>
        <v>214332.68633417599</v>
      </c>
    </row>
    <row r="69" spans="1:12" x14ac:dyDescent="0.25">
      <c r="A69" s="23">
        <v>2022</v>
      </c>
      <c r="B69" s="8" t="s">
        <v>13</v>
      </c>
      <c r="C69" s="8"/>
      <c r="D69" s="8"/>
      <c r="E69" s="8"/>
      <c r="F69" s="8"/>
      <c r="G69" s="8">
        <v>5</v>
      </c>
      <c r="H69" s="48">
        <f>K68+E69</f>
        <v>29036.992515940685</v>
      </c>
      <c r="I69" s="46">
        <f t="shared" si="7"/>
        <v>1451.8496257970342</v>
      </c>
      <c r="J69" s="50">
        <f>J68 +(J68*G69/100)</f>
        <v>25227.642060660051</v>
      </c>
      <c r="K69" s="48">
        <f t="shared" si="5"/>
        <v>5261.2000810776663</v>
      </c>
      <c r="L69" s="51">
        <f>L68+I69</f>
        <v>215784.53595997303</v>
      </c>
    </row>
    <row r="70" spans="1:12" ht="15.75" x14ac:dyDescent="0.25">
      <c r="A70" s="23">
        <v>2023</v>
      </c>
      <c r="B70" s="8"/>
      <c r="C70" s="8"/>
      <c r="D70" s="8"/>
      <c r="E70" s="8"/>
      <c r="F70" s="8"/>
      <c r="G70" s="8">
        <v>5</v>
      </c>
      <c r="H70" s="48">
        <f>K69+E70</f>
        <v>5261.2000810776663</v>
      </c>
      <c r="I70" s="46">
        <f t="shared" si="7"/>
        <v>263.06000405388329</v>
      </c>
      <c r="J70" s="50">
        <f>J69 +(J69*G70/100)</f>
        <v>26489.024163693055</v>
      </c>
      <c r="K70" s="48">
        <f t="shared" si="5"/>
        <v>-20964.764078561508</v>
      </c>
      <c r="L70" s="52">
        <f>L69+I70</f>
        <v>216047.5959640269</v>
      </c>
    </row>
    <row r="71" spans="1:12" x14ac:dyDescent="0.25">
      <c r="A71" s="23">
        <v>2024</v>
      </c>
      <c r="B71" s="8"/>
      <c r="C71" s="8"/>
      <c r="D71" s="8"/>
      <c r="E71" s="8"/>
      <c r="F71" s="8"/>
      <c r="G71" s="8">
        <v>5</v>
      </c>
      <c r="H71" s="8"/>
      <c r="I71" s="46">
        <f t="shared" si="7"/>
        <v>0</v>
      </c>
      <c r="J71" s="50">
        <f t="shared" si="9"/>
        <v>27813.475371877706</v>
      </c>
      <c r="K71" s="48">
        <f>K70-J71</f>
        <v>-48778.239450439214</v>
      </c>
      <c r="L71" s="25"/>
    </row>
    <row r="72" spans="1:12" x14ac:dyDescent="0.25">
      <c r="A72" s="23">
        <v>2025</v>
      </c>
      <c r="B72" s="8"/>
      <c r="C72" s="8"/>
      <c r="D72" s="8"/>
      <c r="E72" s="8"/>
      <c r="F72" s="8"/>
      <c r="G72" s="8">
        <v>4</v>
      </c>
      <c r="H72" s="8"/>
      <c r="I72" s="50"/>
      <c r="J72" s="50">
        <f t="shared" si="9"/>
        <v>28926.014386752813</v>
      </c>
      <c r="K72" s="48">
        <f t="shared" ref="K72:K90" si="10">K71-J72</f>
        <v>-77704.253837192024</v>
      </c>
      <c r="L72" s="25"/>
    </row>
    <row r="73" spans="1:12" x14ac:dyDescent="0.25">
      <c r="A73" s="23">
        <v>2026</v>
      </c>
      <c r="B73" s="8"/>
      <c r="C73" s="8"/>
      <c r="D73" s="8"/>
      <c r="E73" s="8"/>
      <c r="F73" s="8"/>
      <c r="G73" s="8">
        <v>4</v>
      </c>
      <c r="H73" s="8"/>
      <c r="I73" s="50"/>
      <c r="J73" s="50">
        <f t="shared" si="9"/>
        <v>30083.054962222926</v>
      </c>
      <c r="K73" s="48">
        <f t="shared" si="10"/>
        <v>-107787.30879941495</v>
      </c>
      <c r="L73" s="25"/>
    </row>
    <row r="74" spans="1:12" x14ac:dyDescent="0.25">
      <c r="A74" s="23">
        <v>2027</v>
      </c>
      <c r="B74" s="8"/>
      <c r="C74" s="8"/>
      <c r="D74" s="8"/>
      <c r="E74" s="8"/>
      <c r="F74" s="8"/>
      <c r="G74" s="8">
        <v>4</v>
      </c>
      <c r="H74" s="8"/>
      <c r="I74" s="50"/>
      <c r="J74" s="50">
        <f t="shared" si="9"/>
        <v>31286.377160711843</v>
      </c>
      <c r="K74" s="48">
        <f t="shared" si="10"/>
        <v>-139073.68596012681</v>
      </c>
      <c r="L74" s="25"/>
    </row>
    <row r="75" spans="1:12" x14ac:dyDescent="0.25">
      <c r="A75" s="23">
        <v>2028</v>
      </c>
      <c r="B75" s="8"/>
      <c r="C75" s="8"/>
      <c r="D75" s="8"/>
      <c r="E75" s="8"/>
      <c r="F75" s="8"/>
      <c r="G75" s="8">
        <v>4</v>
      </c>
      <c r="H75" s="8"/>
      <c r="I75" s="50"/>
      <c r="J75" s="50">
        <f t="shared" si="9"/>
        <v>32537.832247140315</v>
      </c>
      <c r="K75" s="48">
        <f t="shared" si="10"/>
        <v>-171611.51820726713</v>
      </c>
      <c r="L75" s="25"/>
    </row>
    <row r="76" spans="1:12" x14ac:dyDescent="0.25">
      <c r="A76" s="23">
        <v>2029</v>
      </c>
      <c r="B76" s="8"/>
      <c r="C76" s="8"/>
      <c r="D76" s="8"/>
      <c r="E76" s="8"/>
      <c r="F76" s="8"/>
      <c r="G76" s="8">
        <v>3</v>
      </c>
      <c r="H76" s="8"/>
      <c r="I76" s="50"/>
      <c r="J76" s="50">
        <f t="shared" si="9"/>
        <v>33513.967214554526</v>
      </c>
      <c r="K76" s="48">
        <f t="shared" si="10"/>
        <v>-205125.48542182165</v>
      </c>
      <c r="L76" s="25"/>
    </row>
    <row r="77" spans="1:12" x14ac:dyDescent="0.25">
      <c r="A77" s="23">
        <v>2030</v>
      </c>
      <c r="B77" s="8"/>
      <c r="C77" s="8"/>
      <c r="D77" s="8"/>
      <c r="E77" s="8"/>
      <c r="F77" s="8"/>
      <c r="G77" s="8">
        <v>3</v>
      </c>
      <c r="H77" s="8"/>
      <c r="I77" s="50"/>
      <c r="J77" s="50">
        <f t="shared" si="9"/>
        <v>34519.386230991164</v>
      </c>
      <c r="K77" s="48">
        <f t="shared" si="10"/>
        <v>-239644.87165281281</v>
      </c>
      <c r="L77" s="25"/>
    </row>
    <row r="78" spans="1:12" x14ac:dyDescent="0.25">
      <c r="A78" s="23">
        <v>2031</v>
      </c>
      <c r="B78" s="8"/>
      <c r="C78" s="8"/>
      <c r="D78" s="8"/>
      <c r="E78" s="8"/>
      <c r="F78" s="8"/>
      <c r="G78" s="8">
        <v>3</v>
      </c>
      <c r="H78" s="8"/>
      <c r="I78" s="50"/>
      <c r="J78" s="50">
        <f t="shared" si="9"/>
        <v>35554.9678179209</v>
      </c>
      <c r="K78" s="48">
        <f t="shared" si="10"/>
        <v>-275199.83947073371</v>
      </c>
      <c r="L78" s="25"/>
    </row>
    <row r="79" spans="1:12" x14ac:dyDescent="0.25">
      <c r="A79" s="23">
        <v>2032</v>
      </c>
      <c r="B79" s="8"/>
      <c r="C79" s="8"/>
      <c r="D79" s="8"/>
      <c r="E79" s="8"/>
      <c r="F79" s="8"/>
      <c r="G79" s="8">
        <v>3</v>
      </c>
      <c r="H79" s="8"/>
      <c r="I79" s="50"/>
      <c r="J79" s="50">
        <f t="shared" si="9"/>
        <v>36621.61685245853</v>
      </c>
      <c r="K79" s="48">
        <f t="shared" si="10"/>
        <v>-311821.45632319222</v>
      </c>
      <c r="L79" s="25"/>
    </row>
    <row r="80" spans="1:12" ht="15.75" x14ac:dyDescent="0.25">
      <c r="A80" s="23"/>
      <c r="B80" s="8" t="s">
        <v>14</v>
      </c>
      <c r="C80" s="8"/>
      <c r="D80" s="8"/>
      <c r="E80" s="8"/>
      <c r="F80" s="8"/>
      <c r="G80" s="8"/>
      <c r="H80" s="8"/>
      <c r="I80" s="53" t="s">
        <v>6</v>
      </c>
      <c r="J80" s="54">
        <f>SUM(J60:J79)</f>
        <v>527869.05228721909</v>
      </c>
      <c r="K80" s="48"/>
      <c r="L80" s="25"/>
    </row>
    <row r="81" spans="1:12" x14ac:dyDescent="0.25">
      <c r="A81" s="23">
        <v>2033</v>
      </c>
      <c r="B81" s="8"/>
      <c r="C81" s="8"/>
      <c r="D81" s="8"/>
      <c r="E81" s="8"/>
      <c r="F81" s="8"/>
      <c r="G81" s="8">
        <v>3</v>
      </c>
      <c r="H81" s="8"/>
      <c r="I81" s="50"/>
      <c r="J81" s="50">
        <f>J79 +(J79*G81/100)</f>
        <v>37720.265358032288</v>
      </c>
      <c r="K81" s="48">
        <f>K79-J81</f>
        <v>-349541.72168122453</v>
      </c>
      <c r="L81" s="25"/>
    </row>
    <row r="82" spans="1:12" x14ac:dyDescent="0.25">
      <c r="A82" s="23">
        <v>2034</v>
      </c>
      <c r="B82" s="8"/>
      <c r="C82" s="8"/>
      <c r="D82" s="8"/>
      <c r="E82" s="8"/>
      <c r="F82" s="8"/>
      <c r="G82" s="8">
        <v>3</v>
      </c>
      <c r="H82" s="8"/>
      <c r="I82" s="50"/>
      <c r="J82" s="50">
        <f t="shared" si="9"/>
        <v>38851.873318773258</v>
      </c>
      <c r="K82" s="48">
        <f t="shared" si="10"/>
        <v>-388393.59499999776</v>
      </c>
      <c r="L82" s="25"/>
    </row>
    <row r="83" spans="1:12" x14ac:dyDescent="0.25">
      <c r="A83" s="23">
        <v>2035</v>
      </c>
      <c r="B83" s="8"/>
      <c r="C83" s="8"/>
      <c r="D83" s="8"/>
      <c r="E83" s="8"/>
      <c r="F83" s="8"/>
      <c r="G83" s="8">
        <v>3</v>
      </c>
      <c r="H83" s="8"/>
      <c r="I83" s="50"/>
      <c r="J83" s="50">
        <f t="shared" si="9"/>
        <v>40017.429518336452</v>
      </c>
      <c r="K83" s="48">
        <f t="shared" si="10"/>
        <v>-428411.02451833419</v>
      </c>
      <c r="L83" s="25"/>
    </row>
    <row r="84" spans="1:12" x14ac:dyDescent="0.25">
      <c r="A84" s="23">
        <v>2036</v>
      </c>
      <c r="B84" s="8"/>
      <c r="C84" s="8"/>
      <c r="D84" s="8"/>
      <c r="E84" s="8"/>
      <c r="F84" s="8"/>
      <c r="G84" s="8">
        <v>3</v>
      </c>
      <c r="H84" s="8"/>
      <c r="I84" s="50"/>
      <c r="J84" s="50">
        <f t="shared" si="9"/>
        <v>41217.952403886542</v>
      </c>
      <c r="K84" s="48">
        <f t="shared" si="10"/>
        <v>-469628.97692222073</v>
      </c>
      <c r="L84" s="25"/>
    </row>
    <row r="85" spans="1:12" x14ac:dyDescent="0.25">
      <c r="A85" s="23">
        <v>2037</v>
      </c>
      <c r="B85" s="8"/>
      <c r="C85" s="8"/>
      <c r="D85" s="8"/>
      <c r="E85" s="8"/>
      <c r="F85" s="8"/>
      <c r="G85" s="8">
        <v>3</v>
      </c>
      <c r="H85" s="8"/>
      <c r="I85" s="50"/>
      <c r="J85" s="50">
        <f t="shared" si="9"/>
        <v>42454.490976003137</v>
      </c>
      <c r="K85" s="48">
        <f t="shared" si="10"/>
        <v>-512083.46789822384</v>
      </c>
      <c r="L85" s="25"/>
    </row>
    <row r="86" spans="1:12" x14ac:dyDescent="0.25">
      <c r="A86" s="23">
        <v>2038</v>
      </c>
      <c r="B86" s="8"/>
      <c r="C86" s="8"/>
      <c r="D86" s="8"/>
      <c r="E86" s="8"/>
      <c r="F86" s="8"/>
      <c r="G86" s="8">
        <v>3</v>
      </c>
      <c r="H86" s="8"/>
      <c r="I86" s="50"/>
      <c r="J86" s="50">
        <f t="shared" si="9"/>
        <v>43728.12570528323</v>
      </c>
      <c r="K86" s="48">
        <f t="shared" si="10"/>
        <v>-555811.59360350703</v>
      </c>
      <c r="L86" s="25"/>
    </row>
    <row r="87" spans="1:12" x14ac:dyDescent="0.25">
      <c r="A87" s="23">
        <v>2039</v>
      </c>
      <c r="B87" s="8"/>
      <c r="C87" s="8"/>
      <c r="D87" s="8"/>
      <c r="E87" s="8"/>
      <c r="F87" s="8"/>
      <c r="G87" s="8">
        <v>3</v>
      </c>
      <c r="H87" s="8"/>
      <c r="I87" s="50"/>
      <c r="J87" s="50">
        <f t="shared" si="9"/>
        <v>45039.969476441729</v>
      </c>
      <c r="K87" s="48">
        <f t="shared" si="10"/>
        <v>-600851.56307994877</v>
      </c>
      <c r="L87" s="25"/>
    </row>
    <row r="88" spans="1:12" x14ac:dyDescent="0.25">
      <c r="A88" s="23">
        <v>2040</v>
      </c>
      <c r="B88" s="8"/>
      <c r="C88" s="8"/>
      <c r="D88" s="8"/>
      <c r="E88" s="8"/>
      <c r="F88" s="8"/>
      <c r="G88" s="8">
        <v>3</v>
      </c>
      <c r="H88" s="8"/>
      <c r="I88" s="50"/>
      <c r="J88" s="50">
        <f t="shared" si="9"/>
        <v>46391.168560734979</v>
      </c>
      <c r="K88" s="48">
        <f t="shared" si="10"/>
        <v>-647242.73164068372</v>
      </c>
      <c r="L88" s="25"/>
    </row>
    <row r="89" spans="1:12" x14ac:dyDescent="0.25">
      <c r="A89" s="23">
        <v>2041</v>
      </c>
      <c r="B89" s="8"/>
      <c r="C89" s="8"/>
      <c r="D89" s="8"/>
      <c r="E89" s="8"/>
      <c r="F89" s="8"/>
      <c r="G89" s="8">
        <v>3</v>
      </c>
      <c r="H89" s="8"/>
      <c r="I89" s="50"/>
      <c r="J89" s="50">
        <f t="shared" si="9"/>
        <v>47782.903617557029</v>
      </c>
      <c r="K89" s="48">
        <f t="shared" si="10"/>
        <v>-695025.63525824074</v>
      </c>
      <c r="L89" s="25"/>
    </row>
    <row r="90" spans="1:12" x14ac:dyDescent="0.25">
      <c r="A90" s="23">
        <v>2042</v>
      </c>
      <c r="B90" s="8"/>
      <c r="C90" s="8"/>
      <c r="D90" s="8"/>
      <c r="E90" s="8"/>
      <c r="F90" s="8"/>
      <c r="G90" s="8">
        <v>3</v>
      </c>
      <c r="H90" s="8"/>
      <c r="I90" s="50"/>
      <c r="J90" s="50">
        <f t="shared" si="9"/>
        <v>49216.390726083737</v>
      </c>
      <c r="K90" s="48">
        <f t="shared" si="10"/>
        <v>-744242.02598432451</v>
      </c>
      <c r="L90" s="25"/>
    </row>
    <row r="91" spans="1:12" ht="16.5" thickBot="1" x14ac:dyDescent="0.3">
      <c r="A91" s="55"/>
      <c r="B91" s="56" t="s">
        <v>15</v>
      </c>
      <c r="C91" s="56"/>
      <c r="D91" s="56"/>
      <c r="E91" s="56"/>
      <c r="F91" s="56"/>
      <c r="G91" s="56"/>
      <c r="H91" s="57"/>
      <c r="I91" s="58" t="s">
        <v>6</v>
      </c>
      <c r="J91" s="59">
        <f>SUM(J80:J90)</f>
        <v>960289.6219483515</v>
      </c>
      <c r="K91" s="56"/>
      <c r="L91" s="60"/>
    </row>
    <row r="92" spans="1:12" ht="15.75" x14ac:dyDescent="0.25">
      <c r="A92" s="3"/>
    </row>
    <row r="93" spans="1:12" x14ac:dyDescent="0.25">
      <c r="A93" s="5"/>
    </row>
    <row r="94" spans="1:12" x14ac:dyDescent="0.25">
      <c r="A94" s="5"/>
    </row>
    <row r="95" spans="1:12" x14ac:dyDescent="0.25">
      <c r="A95" s="5"/>
    </row>
    <row r="96" spans="1:12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</sheetData>
  <mergeCells count="6">
    <mergeCell ref="A5:L5"/>
    <mergeCell ref="A6:L6"/>
    <mergeCell ref="A7:L7"/>
    <mergeCell ref="A8:L8"/>
    <mergeCell ref="A9:L9"/>
    <mergeCell ref="A13:F13"/>
  </mergeCells>
  <pageMargins left="0.7" right="0.7" top="0.5" bottom="0.5" header="0.3" footer="0.3"/>
  <pageSetup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Sinnock</dc:creator>
  <cp:lastModifiedBy>Scott</cp:lastModifiedBy>
  <cp:lastPrinted>2020-01-24T01:31:56Z</cp:lastPrinted>
  <dcterms:created xsi:type="dcterms:W3CDTF">2012-06-29T04:59:54Z</dcterms:created>
  <dcterms:modified xsi:type="dcterms:W3CDTF">2020-01-24T01:43:45Z</dcterms:modified>
</cp:coreProperties>
</file>